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RIOBLAGOEVGRAD</author>
  </authors>
  <commentList>
    <comment ref="A6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4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E39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съотношение между К4/К3*100</t>
        </r>
      </text>
    </comment>
    <comment ref="B33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  <comment ref="A96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04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B123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</commentList>
</comments>
</file>

<file path=xl/sharedStrings.xml><?xml version="1.0" encoding="utf-8"?>
<sst xmlns="http://schemas.openxmlformats.org/spreadsheetml/2006/main" count="118" uniqueCount="114">
  <si>
    <t>-средства за учебници и учебни помагала</t>
  </si>
  <si>
    <r>
      <t xml:space="preserve">- </t>
    </r>
    <r>
      <rPr>
        <sz val="12"/>
        <rFont val="Times New Roman"/>
        <family val="0"/>
      </rPr>
      <t>средства по ПМС 129/2000г."Спорт за всички"</t>
    </r>
  </si>
  <si>
    <t>-средства за допълнит. възнагр. за постигнати резултати</t>
  </si>
  <si>
    <t>Показатели</t>
  </si>
  <si>
    <t>-запл.на персонала по труд. правоотношения</t>
  </si>
  <si>
    <t>-запл. от правоотношения,приравнени към трудовите</t>
  </si>
  <si>
    <t>Задължителни осигурителни вноски от работодатели</t>
  </si>
  <si>
    <t>ИЗДРЪЖКА</t>
  </si>
  <si>
    <t>Директор:</t>
  </si>
  <si>
    <t xml:space="preserve">средства по формула </t>
  </si>
  <si>
    <t>дофинансиране</t>
  </si>
  <si>
    <r>
      <t xml:space="preserve">1. </t>
    </r>
    <r>
      <rPr>
        <sz val="14"/>
        <rFont val="Times New Roman"/>
        <family val="0"/>
      </rPr>
      <t>Планираните и отчетени разходи по бюджета на училището са както следва:</t>
    </r>
  </si>
  <si>
    <t>01-00</t>
  </si>
  <si>
    <t>01-01</t>
  </si>
  <si>
    <t>Заплати за перс.нает по труд. и служ.правоотношения</t>
  </si>
  <si>
    <t>01-03</t>
  </si>
  <si>
    <t>Други възнагражд. и плащания за персонала</t>
  </si>
  <si>
    <t>02-00</t>
  </si>
  <si>
    <t>02-01</t>
  </si>
  <si>
    <t>02-02</t>
  </si>
  <si>
    <t>02-05</t>
  </si>
  <si>
    <t>02-08</t>
  </si>
  <si>
    <t>02-09</t>
  </si>
  <si>
    <t>05-00</t>
  </si>
  <si>
    <t>05-51</t>
  </si>
  <si>
    <t>05-52</t>
  </si>
  <si>
    <t>05-60</t>
  </si>
  <si>
    <t>05-80</t>
  </si>
  <si>
    <t>10-00</t>
  </si>
  <si>
    <t>10-11</t>
  </si>
  <si>
    <t>10-12</t>
  </si>
  <si>
    <t>10-13</t>
  </si>
  <si>
    <t>10-14</t>
  </si>
  <si>
    <t>10-15</t>
  </si>
  <si>
    <t>10-16</t>
  </si>
  <si>
    <t>10-20</t>
  </si>
  <si>
    <t>10-30</t>
  </si>
  <si>
    <t>10-40</t>
  </si>
  <si>
    <t>10-51</t>
  </si>
  <si>
    <t>10-52</t>
  </si>
  <si>
    <t>10-62</t>
  </si>
  <si>
    <t>10-63</t>
  </si>
  <si>
    <t>10-91</t>
  </si>
  <si>
    <t>10-98</t>
  </si>
  <si>
    <t>10-69</t>
  </si>
  <si>
    <t xml:space="preserve">Главен счетоводител: </t>
  </si>
  <si>
    <t xml:space="preserve">Първоначално утвърден бюджет : </t>
  </si>
  <si>
    <r>
      <t xml:space="preserve">- </t>
    </r>
    <r>
      <rPr>
        <sz val="11"/>
        <rFont val="Times New Roman"/>
        <family val="0"/>
      </rPr>
      <t>за нещатен персонал по трудови правоотношения</t>
    </r>
  </si>
  <si>
    <r>
      <t xml:space="preserve">- </t>
    </r>
    <r>
      <rPr>
        <sz val="11"/>
        <rFont val="Times New Roman"/>
        <family val="0"/>
      </rPr>
      <t>за персонал извънтрудови правоотношения</t>
    </r>
  </si>
  <si>
    <r>
      <t xml:space="preserve">- </t>
    </r>
    <r>
      <rPr>
        <sz val="11"/>
        <rFont val="Times New Roman"/>
        <family val="0"/>
      </rPr>
      <t>изплатени суми от СБКО,за облекло и др.на персонала, с характер на възнаграждение</t>
    </r>
  </si>
  <si>
    <r>
      <t xml:space="preserve">- </t>
    </r>
    <r>
      <rPr>
        <sz val="11"/>
        <rFont val="Times New Roman"/>
        <family val="0"/>
      </rPr>
      <t>обезщетения на перс. с характер на възнаграждения</t>
    </r>
  </si>
  <si>
    <r>
      <t xml:space="preserve">- </t>
    </r>
    <r>
      <rPr>
        <sz val="11"/>
        <rFont val="Times New Roman"/>
        <family val="0"/>
      </rPr>
      <t>други плащания и възнаграждения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</si>
  <si>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ДОО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</si>
  <si>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УПФ</t>
    </r>
  </si>
  <si>
    <r>
      <t xml:space="preserve">- </t>
    </r>
    <r>
      <rPr>
        <sz val="11"/>
        <rFont val="Times New Roman"/>
        <family val="0"/>
      </rPr>
      <t>здравно-осигурителни вноски от работодатели</t>
    </r>
  </si>
  <si>
    <r>
      <t xml:space="preserve">- </t>
    </r>
    <r>
      <rPr>
        <sz val="11"/>
        <rFont val="Times New Roman"/>
        <family val="0"/>
      </rPr>
      <t>вноски за допълн. зад.осигуряване от работодатели /ДЗПО/</t>
    </r>
  </si>
  <si>
    <r>
      <t xml:space="preserve">- </t>
    </r>
    <r>
      <rPr>
        <sz val="11"/>
        <rFont val="Times New Roman"/>
        <family val="0"/>
      </rPr>
      <t>храна</t>
    </r>
  </si>
  <si>
    <r>
      <t xml:space="preserve">- </t>
    </r>
    <r>
      <rPr>
        <sz val="11"/>
        <rFont val="Times New Roman"/>
        <family val="0"/>
      </rPr>
      <t>медикаменти</t>
    </r>
  </si>
  <si>
    <r>
      <t xml:space="preserve">- </t>
    </r>
    <r>
      <rPr>
        <sz val="11"/>
        <rFont val="Times New Roman"/>
        <family val="0"/>
      </rPr>
      <t>постелен инвентар и облекло</t>
    </r>
  </si>
  <si>
    <r>
      <t xml:space="preserve">- </t>
    </r>
    <r>
      <rPr>
        <sz val="11"/>
        <rFont val="Times New Roman"/>
        <family val="0"/>
      </rPr>
      <t>учебни и научно-изследов. разходи и книги за библиотеката</t>
    </r>
  </si>
  <si>
    <r>
      <t xml:space="preserve">- </t>
    </r>
    <r>
      <rPr>
        <sz val="11"/>
        <rFont val="Times New Roman"/>
        <family val="0"/>
      </rPr>
      <t>материали</t>
    </r>
  </si>
  <si>
    <r>
      <t xml:space="preserve">- </t>
    </r>
    <r>
      <rPr>
        <sz val="11"/>
        <rFont val="Times New Roman"/>
        <family val="0"/>
      </rPr>
      <t>вода, горива и енергия</t>
    </r>
  </si>
  <si>
    <r>
      <t xml:space="preserve">- </t>
    </r>
    <r>
      <rPr>
        <sz val="11"/>
        <rFont val="Times New Roman"/>
        <family val="0"/>
      </rPr>
      <t>текущ ремонт</t>
    </r>
  </si>
  <si>
    <r>
      <t xml:space="preserve">- </t>
    </r>
    <r>
      <rPr>
        <sz val="11"/>
        <rFont val="Times New Roman"/>
        <family val="0"/>
      </rPr>
      <t>платени данъци, мита и такси /без осиг.вн. за ДОО,НЗОК/</t>
    </r>
  </si>
  <si>
    <r>
      <t xml:space="preserve">- </t>
    </r>
    <r>
      <rPr>
        <sz val="11"/>
        <rFont val="Times New Roman"/>
        <family val="0"/>
      </rPr>
      <t>командировки в страната</t>
    </r>
  </si>
  <si>
    <r>
      <t xml:space="preserve">- </t>
    </r>
    <r>
      <rPr>
        <sz val="11"/>
        <rFont val="Times New Roman"/>
        <family val="0"/>
      </rPr>
      <t>краткосрочни командировки в чужбина</t>
    </r>
  </si>
  <si>
    <r>
      <t xml:space="preserve">- </t>
    </r>
    <r>
      <rPr>
        <sz val="11"/>
        <rFont val="Times New Roman"/>
        <family val="0"/>
      </rPr>
      <t>разходи за застраховки</t>
    </r>
  </si>
  <si>
    <r>
      <t xml:space="preserve">- </t>
    </r>
    <r>
      <rPr>
        <sz val="11"/>
        <rFont val="Times New Roman"/>
        <family val="0"/>
      </rPr>
      <t>такса ангажимент по заеми</t>
    </r>
  </si>
  <si>
    <r>
      <t xml:space="preserve">- </t>
    </r>
    <r>
      <rPr>
        <sz val="11"/>
        <rFont val="Times New Roman"/>
        <family val="0"/>
      </rPr>
      <t>други финасови услуги</t>
    </r>
  </si>
  <si>
    <r>
      <t xml:space="preserve">- </t>
    </r>
    <r>
      <rPr>
        <sz val="11"/>
        <rFont val="Times New Roman"/>
        <family val="0"/>
      </rPr>
      <t xml:space="preserve">др. разходи за СБКО /без тези по </t>
    </r>
    <r>
      <rPr>
        <sz val="11"/>
        <rFont val="Times New Roman"/>
        <family val="0"/>
      </rPr>
      <t>§02-05/</t>
    </r>
  </si>
  <si>
    <r>
      <t xml:space="preserve">- </t>
    </r>
    <r>
      <rPr>
        <sz val="11"/>
        <rFont val="Times New Roman"/>
        <family val="0"/>
      </rPr>
      <t>др. некласифицирани в др. параграфи и подпараграфи</t>
    </r>
  </si>
  <si>
    <r>
      <t>Всичко</t>
    </r>
    <r>
      <rPr>
        <b/>
        <sz val="11"/>
        <rFont val="Times New Roman"/>
        <family val="0"/>
      </rPr>
      <t>:</t>
    </r>
  </si>
  <si>
    <t>% на изпълнение</t>
  </si>
  <si>
    <r>
      <t>Допълнително финансиране чрез ПРБК</t>
    </r>
    <r>
      <rPr>
        <sz val="12"/>
        <rFont val="Times New Roman"/>
        <family val="0"/>
      </rPr>
      <t>:</t>
    </r>
  </si>
  <si>
    <t>Придобиване на дълготрайни материални активи</t>
  </si>
  <si>
    <t>51-00</t>
  </si>
  <si>
    <t>% на планираните и получени бюджетни средства :</t>
  </si>
  <si>
    <t xml:space="preserve"> - средства за пътуване на учители и ученици</t>
  </si>
  <si>
    <t>5*</t>
  </si>
  <si>
    <t xml:space="preserve"> </t>
  </si>
  <si>
    <t xml:space="preserve">                               Мария Полежанова</t>
  </si>
  <si>
    <t>собствени приходи от наеми</t>
  </si>
  <si>
    <t xml:space="preserve"> Спорт за всички</t>
  </si>
  <si>
    <r>
      <t xml:space="preserve">          </t>
    </r>
    <r>
      <rPr>
        <b/>
        <sz val="10"/>
        <rFont val="Arial"/>
        <family val="2"/>
      </rPr>
      <t xml:space="preserve"> Борислав Груев</t>
    </r>
  </si>
  <si>
    <t>§</t>
  </si>
  <si>
    <t>Придобиване на компютри и комп. Оборудване</t>
  </si>
  <si>
    <t>52-01</t>
  </si>
  <si>
    <r>
      <t xml:space="preserve">   ОУ "Св. Паисий Хилендарски" </t>
    </r>
    <r>
      <rPr>
        <b/>
        <sz val="14"/>
        <rFont val="Times New Roman"/>
        <family val="0"/>
      </rPr>
      <t>-  с. Баня</t>
    </r>
  </si>
  <si>
    <t xml:space="preserve">  </t>
  </si>
  <si>
    <t>от    ОУ "Св. Паисий Хилендарски" -  с. Баня</t>
  </si>
  <si>
    <t>ИНФОРМАЦИЯ</t>
  </si>
  <si>
    <t>43-09</t>
  </si>
  <si>
    <t>-средства по нов стандарт за издръжка на 1 ученик</t>
  </si>
  <si>
    <t>средства за издръжка на логопед</t>
  </si>
  <si>
    <t>резерв</t>
  </si>
  <si>
    <t>други приходи</t>
  </si>
  <si>
    <t>-средства за извънкласни дейности</t>
  </si>
  <si>
    <t>Проект Твоят час</t>
  </si>
  <si>
    <r>
      <t xml:space="preserve">ОП </t>
    </r>
    <r>
      <rPr>
        <sz val="12"/>
        <rFont val="Times New Roman"/>
        <family val="0"/>
      </rPr>
      <t>"Развитие на човешките ресурси"</t>
    </r>
    <r>
      <rPr>
        <sz val="12"/>
        <rFont val="Times New Roman"/>
        <family val="0"/>
      </rPr>
      <t>-  проект Твоят час и Do and Learn</t>
    </r>
  </si>
  <si>
    <t>диференцирано заплащане</t>
  </si>
  <si>
    <t>19-81</t>
  </si>
  <si>
    <t>общински данъци и такси</t>
  </si>
  <si>
    <t xml:space="preserve">преходен остатък от 2019 г. </t>
  </si>
  <si>
    <t>План за 2020 r.</t>
  </si>
  <si>
    <t>разходи за външни услуги в т. ч. за квалиф. на перс.5480лв.     1020</t>
  </si>
  <si>
    <t>средства за работа с ученици от уязвими групи</t>
  </si>
  <si>
    <t>-средства  по НП " Оптимизация на персонала за 2020г."</t>
  </si>
  <si>
    <t>Придобиване на оборудване, машини и съоръжения</t>
  </si>
  <si>
    <t>52-03</t>
  </si>
  <si>
    <t xml:space="preserve"> средства за НП ИКТ в у-ще,лаптопи,ел.дн. и ковид р-ди</t>
  </si>
  <si>
    <t>средства от МОН спрени помощи за деца</t>
  </si>
  <si>
    <t>за делегиран бюджет на училището към 31.12.2020 г.</t>
  </si>
  <si>
    <t>Към 31. 12. 2020 год. училището има утвърден бюджет в  лева.</t>
  </si>
  <si>
    <t>Отчет към 31.12.2020г.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</si>
</sst>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#&quot;-&quot;0#"/>
    <numFmt numFmtId="181" formatCode="0.0"/>
    <numFmt numFmtId="182" formatCode="0.0000"/>
    <numFmt numFmtId="183" formatCode="0.000"/>
  </numFmts>
  <fonts count="59">
    <font>
      <sz val="10"/>
      <name val="Arial"/>
      <family val="0"/>
    </font>
    <font>
      <sz val="21"/>
      <name val="Courier New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0"/>
    </font>
    <font>
      <sz val="14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21"/>
      <name val="Courier New"/>
      <family val="3"/>
    </font>
    <font>
      <i/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0"/>
    </font>
    <font>
      <b/>
      <sz val="10"/>
      <name val="Arial"/>
      <family val="2"/>
    </font>
    <font>
      <sz val="10"/>
      <name val="Hebar"/>
      <family val="0"/>
    </font>
    <font>
      <b/>
      <sz val="9"/>
      <name val="Times New Roman"/>
      <family val="0"/>
    </font>
    <font>
      <b/>
      <sz val="9"/>
      <name val="Arial"/>
      <family val="2"/>
    </font>
    <font>
      <b/>
      <sz val="16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4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49" fontId="12" fillId="0" borderId="12" xfId="0" applyNumberFormat="1" applyFont="1" applyFill="1" applyBorder="1" applyAlignment="1" applyProtection="1">
      <alignment horizontal="left" vertical="top"/>
      <protection/>
    </xf>
    <xf numFmtId="180" fontId="11" fillId="32" borderId="10" xfId="33" applyNumberFormat="1" applyFont="1" applyFill="1" applyBorder="1" applyAlignment="1">
      <alignment horizontal="left"/>
      <protection/>
    </xf>
    <xf numFmtId="180" fontId="11" fillId="32" borderId="10" xfId="33" applyNumberFormat="1" applyFont="1" applyFill="1" applyBorder="1" applyAlignment="1" quotePrefix="1">
      <alignment horizontal="left"/>
      <protection/>
    </xf>
    <xf numFmtId="0" fontId="11" fillId="0" borderId="13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 horizontal="left" vertical="top" indent="15"/>
      <protection/>
    </xf>
    <xf numFmtId="1" fontId="4" fillId="0" borderId="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left" vertical="top"/>
      <protection/>
    </xf>
    <xf numFmtId="0" fontId="15" fillId="0" borderId="10" xfId="0" applyNumberFormat="1" applyFont="1" applyFill="1" applyBorder="1" applyAlignment="1" applyProtection="1">
      <alignment horizontal="left" vertical="top" indent="15"/>
      <protection/>
    </xf>
    <xf numFmtId="0" fontId="15" fillId="0" borderId="10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49" fontId="11" fillId="0" borderId="12" xfId="0" applyNumberFormat="1" applyFont="1" applyFill="1" applyBorder="1" applyAlignment="1" applyProtection="1">
      <alignment horizontal="left" vertical="top"/>
      <protection/>
    </xf>
    <xf numFmtId="1" fontId="2" fillId="0" borderId="10" xfId="0" applyNumberFormat="1" applyFont="1" applyFill="1" applyBorder="1" applyAlignment="1" applyProtection="1">
      <alignment horizontal="right" vertical="top"/>
      <protection/>
    </xf>
    <xf numFmtId="1" fontId="0" fillId="0" borderId="10" xfId="0" applyNumberFormat="1" applyFont="1" applyFill="1" applyBorder="1" applyAlignment="1" applyProtection="1">
      <alignment horizontal="right" vertical="top"/>
      <protection/>
    </xf>
    <xf numFmtId="1" fontId="4" fillId="0" borderId="10" xfId="0" applyNumberFormat="1" applyFont="1" applyFill="1" applyBorder="1" applyAlignment="1" applyProtection="1">
      <alignment horizontal="right" vertical="top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1" fontId="0" fillId="0" borderId="11" xfId="0" applyNumberFormat="1" applyFont="1" applyFill="1" applyBorder="1" applyAlignment="1" applyProtection="1">
      <alignment horizontal="right" vertical="top"/>
      <protection/>
    </xf>
    <xf numFmtId="1" fontId="2" fillId="0" borderId="11" xfId="0" applyNumberFormat="1" applyFont="1" applyFill="1" applyBorder="1" applyAlignment="1" applyProtection="1">
      <alignment horizontal="right" vertical="top"/>
      <protection/>
    </xf>
    <xf numFmtId="2" fontId="0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BK_PROJECT_2001-la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Followed Hyperlink" xfId="55"/>
    <cellStyle name="Свързана клетка" xfId="56"/>
    <cellStyle name="Сума" xfId="57"/>
    <cellStyle name="Hyperlink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tabSelected="1" zoomScalePageLayoutView="0" workbookViewId="0" topLeftCell="A1">
      <selection activeCell="C60" sqref="C60"/>
    </sheetView>
  </sheetViews>
  <sheetFormatPr defaultColWidth="9.140625" defaultRowHeight="12.75"/>
  <cols>
    <col min="1" max="1" width="55.421875" style="0" customWidth="1"/>
    <col min="2" max="2" width="12.140625" style="0" customWidth="1"/>
    <col min="3" max="3" width="10.8515625" style="0" customWidth="1"/>
    <col min="4" max="4" width="13.57421875" style="0" customWidth="1"/>
  </cols>
  <sheetData>
    <row r="1" spans="1:4" ht="27.75">
      <c r="A1" s="17"/>
      <c r="B1" s="5"/>
      <c r="C1" s="6"/>
      <c r="D1" s="6"/>
    </row>
    <row r="2" spans="1:4" ht="20.25">
      <c r="A2" s="57" t="s">
        <v>90</v>
      </c>
      <c r="B2" s="6"/>
      <c r="C2" s="6"/>
      <c r="D2" s="6"/>
    </row>
    <row r="3" spans="1:4" ht="18.75">
      <c r="A3" s="56"/>
      <c r="B3" s="55"/>
      <c r="C3" s="55"/>
      <c r="D3" s="55"/>
    </row>
    <row r="4" spans="1:5" ht="24.75" customHeight="1">
      <c r="A4" s="59" t="s">
        <v>89</v>
      </c>
      <c r="B4" s="55"/>
      <c r="C4" s="55"/>
      <c r="D4" s="55"/>
      <c r="E4" s="55"/>
    </row>
    <row r="5" spans="1:4" ht="15.75">
      <c r="A5" s="58" t="s">
        <v>111</v>
      </c>
      <c r="B5" s="6"/>
      <c r="C5" s="6"/>
      <c r="D5" s="6"/>
    </row>
    <row r="6" spans="1:5" ht="15.75">
      <c r="A6" s="64" t="s">
        <v>112</v>
      </c>
      <c r="B6" s="65"/>
      <c r="C6" s="31">
        <f>SUM(C12+C14+C27)</f>
        <v>978294</v>
      </c>
      <c r="D6" s="31"/>
      <c r="E6" s="31"/>
    </row>
    <row r="7" spans="1:4" ht="12.75">
      <c r="A7" s="6"/>
      <c r="B7" s="6"/>
      <c r="C7" s="6"/>
      <c r="D7" s="6"/>
    </row>
    <row r="8" spans="1:4" ht="15.75">
      <c r="A8" s="7"/>
      <c r="B8" s="7"/>
      <c r="C8" s="6"/>
      <c r="D8" s="6"/>
    </row>
    <row r="9" spans="1:4" ht="12.75">
      <c r="A9" s="61" t="s">
        <v>102</v>
      </c>
      <c r="B9" s="8"/>
      <c r="C9">
        <v>66142</v>
      </c>
      <c r="D9" s="6"/>
    </row>
    <row r="10" spans="1:4" ht="12.75">
      <c r="A10" s="8" t="s">
        <v>9</v>
      </c>
      <c r="B10" s="8"/>
      <c r="C10">
        <v>833092</v>
      </c>
      <c r="D10" s="6"/>
    </row>
    <row r="11" spans="1:4" ht="12.75">
      <c r="A11" s="6"/>
      <c r="B11" s="6"/>
      <c r="C11" s="6"/>
      <c r="D11" s="6"/>
    </row>
    <row r="12" spans="1:4" ht="15.75">
      <c r="A12" s="14" t="s">
        <v>46</v>
      </c>
      <c r="B12" s="9"/>
      <c r="C12">
        <f>SUM(C9:C10)</f>
        <v>899234</v>
      </c>
      <c r="D12" s="6"/>
    </row>
    <row r="13" spans="1:4" ht="12.75">
      <c r="A13" s="6"/>
      <c r="B13" s="6"/>
      <c r="C13" s="6"/>
      <c r="D13" s="6"/>
    </row>
    <row r="14" spans="1:4" ht="18" customHeight="1">
      <c r="A14" s="63" t="s">
        <v>73</v>
      </c>
      <c r="B14" s="63"/>
      <c r="C14" s="6">
        <f>SUM(C15:C26)</f>
        <v>78443</v>
      </c>
      <c r="D14" s="6"/>
    </row>
    <row r="15" spans="1:4" ht="12.75">
      <c r="A15" s="61" t="s">
        <v>105</v>
      </c>
      <c r="B15" s="6"/>
      <c r="C15" s="6">
        <v>11132</v>
      </c>
      <c r="D15" s="6"/>
    </row>
    <row r="16" spans="1:4" ht="15.75">
      <c r="A16" s="7" t="s">
        <v>0</v>
      </c>
      <c r="B16" s="7"/>
      <c r="C16" s="6">
        <v>18628</v>
      </c>
      <c r="D16" s="6"/>
    </row>
    <row r="17" spans="1:4" ht="15.75">
      <c r="A17" s="40" t="s">
        <v>110</v>
      </c>
      <c r="B17" s="7"/>
      <c r="C17" s="6">
        <v>36</v>
      </c>
      <c r="D17" s="6"/>
    </row>
    <row r="18" spans="1:4" ht="33.75" customHeight="1">
      <c r="A18" s="11" t="s">
        <v>96</v>
      </c>
      <c r="B18" s="11"/>
      <c r="C18" s="6">
        <v>0</v>
      </c>
      <c r="D18" s="6"/>
    </row>
    <row r="19" spans="1:4" ht="37.5" customHeight="1">
      <c r="A19" s="11" t="s">
        <v>92</v>
      </c>
      <c r="B19" s="11"/>
      <c r="C19" s="6">
        <v>1807</v>
      </c>
      <c r="D19" s="6"/>
    </row>
    <row r="20" spans="1:4" ht="15.75">
      <c r="A20" s="10" t="s">
        <v>1</v>
      </c>
      <c r="B20" s="10"/>
      <c r="C20" s="6">
        <v>744</v>
      </c>
      <c r="D20" s="6"/>
    </row>
    <row r="21" spans="1:4" ht="33" customHeight="1">
      <c r="A21" s="11" t="s">
        <v>106</v>
      </c>
      <c r="B21" s="11"/>
      <c r="C21" s="6">
        <v>21196</v>
      </c>
      <c r="D21" s="6"/>
    </row>
    <row r="22" spans="1:4" ht="15.75">
      <c r="A22" s="7" t="s">
        <v>2</v>
      </c>
      <c r="B22" s="7"/>
      <c r="C22" s="6">
        <v>1651</v>
      </c>
      <c r="D22" s="8"/>
    </row>
    <row r="23" spans="1:4" ht="15.75">
      <c r="A23" s="40" t="s">
        <v>77</v>
      </c>
      <c r="B23" s="7"/>
      <c r="C23" s="6">
        <f>945+1344</f>
        <v>2289</v>
      </c>
      <c r="D23" s="6"/>
    </row>
    <row r="24" spans="1:4" ht="15.75">
      <c r="A24" s="7" t="s">
        <v>109</v>
      </c>
      <c r="B24" s="7"/>
      <c r="C24" s="6">
        <f>5336+750+6187</f>
        <v>12273</v>
      </c>
      <c r="D24" s="6"/>
    </row>
    <row r="25" spans="1:4" ht="12.75">
      <c r="A25" s="8" t="s">
        <v>93</v>
      </c>
      <c r="B25" s="6"/>
      <c r="C25" s="6">
        <v>-4600</v>
      </c>
      <c r="D25" s="6"/>
    </row>
    <row r="26" spans="1:4" ht="12.75">
      <c r="A26" s="6" t="s">
        <v>94</v>
      </c>
      <c r="B26" s="6"/>
      <c r="C26" s="6">
        <v>13287</v>
      </c>
      <c r="D26" s="6"/>
    </row>
    <row r="27" spans="1:4" ht="15.75">
      <c r="A27" s="14" t="s">
        <v>10</v>
      </c>
      <c r="B27" s="14"/>
      <c r="C27">
        <f>SUM(C28:C32)</f>
        <v>617</v>
      </c>
      <c r="D27" s="6"/>
    </row>
    <row r="28" spans="1:4" ht="12.75">
      <c r="A28" s="6"/>
      <c r="B28" s="6"/>
      <c r="C28" s="6"/>
      <c r="D28" s="6"/>
    </row>
    <row r="29" spans="1:4" ht="15.75">
      <c r="A29" s="7" t="s">
        <v>81</v>
      </c>
      <c r="B29" s="7"/>
      <c r="C29" s="6">
        <v>617</v>
      </c>
      <c r="D29" s="6"/>
    </row>
    <row r="30" spans="1:4" ht="15.75">
      <c r="A30" s="7" t="s">
        <v>95</v>
      </c>
      <c r="B30" s="7"/>
      <c r="C30" s="6">
        <v>0</v>
      </c>
      <c r="D30" s="6"/>
    </row>
    <row r="31" spans="1:3" s="8" customFormat="1" ht="30" customHeight="1">
      <c r="A31" s="13" t="s">
        <v>98</v>
      </c>
      <c r="B31" s="13"/>
      <c r="C31">
        <v>0</v>
      </c>
    </row>
    <row r="32" spans="1:4" ht="12.75">
      <c r="A32" s="6"/>
      <c r="B32" s="6"/>
      <c r="C32" s="6"/>
      <c r="D32" s="6"/>
    </row>
    <row r="33" spans="1:4" ht="15.75">
      <c r="A33" s="14" t="s">
        <v>76</v>
      </c>
      <c r="B33" s="6"/>
      <c r="C33" s="6"/>
      <c r="D33" s="6"/>
    </row>
    <row r="34" spans="1:4" ht="12.75">
      <c r="A34" s="6"/>
      <c r="B34" s="6"/>
      <c r="C34" s="6"/>
      <c r="D34" s="6"/>
    </row>
    <row r="35" spans="1:4" ht="18.75">
      <c r="A35" s="1" t="s">
        <v>11</v>
      </c>
      <c r="B35" s="1"/>
      <c r="C35" s="1"/>
      <c r="D35" s="1"/>
    </row>
    <row r="36" spans="1:4" ht="18.75">
      <c r="A36" s="66" t="s">
        <v>87</v>
      </c>
      <c r="B36" s="67"/>
      <c r="C36" s="67"/>
      <c r="D36" s="67"/>
    </row>
    <row r="37" spans="1:4" ht="12.75">
      <c r="A37" s="6"/>
      <c r="B37" s="6"/>
      <c r="C37" s="6"/>
      <c r="D37" s="6"/>
    </row>
    <row r="38" spans="1:5" ht="63">
      <c r="A38" s="3" t="s">
        <v>3</v>
      </c>
      <c r="B38" s="15" t="s">
        <v>84</v>
      </c>
      <c r="C38" s="4" t="s">
        <v>103</v>
      </c>
      <c r="D38" s="29" t="s">
        <v>113</v>
      </c>
      <c r="E38" s="30" t="s">
        <v>72</v>
      </c>
    </row>
    <row r="39" spans="1:5" ht="12.75">
      <c r="A39" s="41">
        <v>1</v>
      </c>
      <c r="B39" s="42">
        <v>2</v>
      </c>
      <c r="C39" s="43">
        <v>3</v>
      </c>
      <c r="D39" s="44">
        <v>4</v>
      </c>
      <c r="E39" s="45" t="s">
        <v>78</v>
      </c>
    </row>
    <row r="40" spans="1:5" ht="15.75">
      <c r="A40" s="18" t="s">
        <v>14</v>
      </c>
      <c r="B40" s="19" t="s">
        <v>12</v>
      </c>
      <c r="C40" s="12">
        <f>SUM(C41:C43)</f>
        <v>631406</v>
      </c>
      <c r="D40" s="49">
        <f>SUM(D41:D43)</f>
        <v>613230</v>
      </c>
      <c r="E40" s="53">
        <f>D40/C40*100</f>
        <v>97.12134506165604</v>
      </c>
    </row>
    <row r="41" spans="1:5" ht="15.75">
      <c r="A41" s="20" t="s">
        <v>4</v>
      </c>
      <c r="B41" s="21" t="s">
        <v>13</v>
      </c>
      <c r="C41" s="47">
        <f>507540+11132+21196+1807+22840+1651-4600+13287+36+56517</f>
        <v>631406</v>
      </c>
      <c r="D41" s="52">
        <v>613230</v>
      </c>
      <c r="E41" s="53">
        <f aca="true" t="shared" si="0" ref="E41:E78">D41/C41*100</f>
        <v>97.12134506165604</v>
      </c>
    </row>
    <row r="42" spans="1:5" ht="15">
      <c r="A42" s="20" t="s">
        <v>5</v>
      </c>
      <c r="B42" s="21" t="s">
        <v>15</v>
      </c>
      <c r="C42" s="48">
        <v>0</v>
      </c>
      <c r="D42" s="51">
        <v>0</v>
      </c>
      <c r="E42" s="53" t="e">
        <f t="shared" si="0"/>
        <v>#DIV/0!</v>
      </c>
    </row>
    <row r="43" spans="1:5" ht="15.75">
      <c r="A43" s="22" t="s">
        <v>99</v>
      </c>
      <c r="B43" s="23" t="s">
        <v>79</v>
      </c>
      <c r="C43" s="47">
        <f>22840-22840</f>
        <v>0</v>
      </c>
      <c r="D43" s="52">
        <v>0</v>
      </c>
      <c r="E43" s="53" t="e">
        <f t="shared" si="0"/>
        <v>#DIV/0!</v>
      </c>
    </row>
    <row r="44" spans="1:5" ht="15.75">
      <c r="A44" s="18" t="s">
        <v>16</v>
      </c>
      <c r="B44" s="24" t="s">
        <v>17</v>
      </c>
      <c r="C44" s="49">
        <f>SUM(C45:C49)</f>
        <v>58320</v>
      </c>
      <c r="D44" s="49">
        <f>SUM(D45:D49)</f>
        <v>57426</v>
      </c>
      <c r="E44" s="53">
        <f t="shared" si="0"/>
        <v>98.46707818930042</v>
      </c>
    </row>
    <row r="45" spans="1:5" ht="15">
      <c r="A45" s="22" t="s">
        <v>47</v>
      </c>
      <c r="B45" s="23" t="s">
        <v>18</v>
      </c>
      <c r="C45" s="48">
        <v>0</v>
      </c>
      <c r="D45" s="51">
        <v>0</v>
      </c>
      <c r="E45" s="53" t="e">
        <f t="shared" si="0"/>
        <v>#DIV/0!</v>
      </c>
    </row>
    <row r="46" spans="1:5" ht="15.75">
      <c r="A46" s="22" t="s">
        <v>48</v>
      </c>
      <c r="B46" s="23" t="s">
        <v>19</v>
      </c>
      <c r="C46" s="47">
        <v>289</v>
      </c>
      <c r="D46" s="52">
        <v>289</v>
      </c>
      <c r="E46" s="53">
        <f t="shared" si="0"/>
        <v>100</v>
      </c>
    </row>
    <row r="47" spans="1:5" ht="30">
      <c r="A47" s="25" t="s">
        <v>49</v>
      </c>
      <c r="B47" s="26" t="s">
        <v>20</v>
      </c>
      <c r="C47" s="47">
        <f>16000+15626</f>
        <v>31626</v>
      </c>
      <c r="D47" s="52">
        <v>31626</v>
      </c>
      <c r="E47" s="53">
        <f t="shared" si="0"/>
        <v>100</v>
      </c>
    </row>
    <row r="48" spans="1:5" ht="15.75">
      <c r="A48" s="22" t="s">
        <v>50</v>
      </c>
      <c r="B48" s="23" t="s">
        <v>21</v>
      </c>
      <c r="C48" s="47">
        <v>3248</v>
      </c>
      <c r="D48" s="52">
        <v>2354</v>
      </c>
      <c r="E48" s="53">
        <f t="shared" si="0"/>
        <v>72.47536945812809</v>
      </c>
    </row>
    <row r="49" spans="1:5" ht="15.75">
      <c r="A49" s="22" t="s">
        <v>51</v>
      </c>
      <c r="B49" s="23" t="s">
        <v>22</v>
      </c>
      <c r="C49" s="47">
        <f>99744-56517-289-15626-2475-1680</f>
        <v>23157</v>
      </c>
      <c r="D49" s="52">
        <v>23157</v>
      </c>
      <c r="E49" s="53">
        <f t="shared" si="0"/>
        <v>100</v>
      </c>
    </row>
    <row r="50" spans="1:5" ht="15.75">
      <c r="A50" s="19" t="s">
        <v>6</v>
      </c>
      <c r="B50" s="27" t="s">
        <v>23</v>
      </c>
      <c r="C50" s="49">
        <f>SUM(C51:C54)</f>
        <v>150730</v>
      </c>
      <c r="D50" s="49">
        <f>SUM(D51:D54)</f>
        <v>138721</v>
      </c>
      <c r="E50" s="53">
        <f t="shared" si="0"/>
        <v>92.03277383400783</v>
      </c>
    </row>
    <row r="51" spans="1:5" ht="15.75">
      <c r="A51" s="22" t="s">
        <v>52</v>
      </c>
      <c r="B51" s="23" t="s">
        <v>24</v>
      </c>
      <c r="C51" s="47">
        <v>80730</v>
      </c>
      <c r="D51" s="52">
        <v>72081</v>
      </c>
      <c r="E51" s="53">
        <f t="shared" si="0"/>
        <v>89.28651059085841</v>
      </c>
    </row>
    <row r="52" spans="1:5" ht="15.75">
      <c r="A52" s="22" t="s">
        <v>53</v>
      </c>
      <c r="B52" s="23" t="s">
        <v>25</v>
      </c>
      <c r="C52" s="47">
        <v>25000</v>
      </c>
      <c r="D52" s="52">
        <v>23295</v>
      </c>
      <c r="E52" s="53">
        <f t="shared" si="0"/>
        <v>93.17999999999999</v>
      </c>
    </row>
    <row r="53" spans="1:5" ht="15.75">
      <c r="A53" s="22" t="s">
        <v>54</v>
      </c>
      <c r="B53" s="23" t="s">
        <v>26</v>
      </c>
      <c r="C53" s="47">
        <v>31000</v>
      </c>
      <c r="D53" s="52">
        <v>29733</v>
      </c>
      <c r="E53" s="53">
        <f t="shared" si="0"/>
        <v>95.91290322580646</v>
      </c>
    </row>
    <row r="54" spans="1:5" ht="15.75">
      <c r="A54" s="22" t="s">
        <v>55</v>
      </c>
      <c r="B54" s="23" t="s">
        <v>27</v>
      </c>
      <c r="C54" s="47">
        <v>14000</v>
      </c>
      <c r="D54" s="52">
        <v>13612</v>
      </c>
      <c r="E54" s="53">
        <f t="shared" si="0"/>
        <v>97.22857142857143</v>
      </c>
    </row>
    <row r="55" spans="1:5" ht="15.75">
      <c r="A55" s="19" t="s">
        <v>7</v>
      </c>
      <c r="B55" s="27" t="s">
        <v>28</v>
      </c>
      <c r="C55" s="49">
        <f>SUM(C56:C77)</f>
        <v>137838</v>
      </c>
      <c r="D55" s="49">
        <f>SUM(D56:D77)</f>
        <v>87164</v>
      </c>
      <c r="E55" s="53">
        <f t="shared" si="0"/>
        <v>63.23655305503563</v>
      </c>
    </row>
    <row r="56" spans="1:5" ht="15.75">
      <c r="A56" s="22" t="s">
        <v>56</v>
      </c>
      <c r="B56" s="23" t="s">
        <v>29</v>
      </c>
      <c r="C56" s="47">
        <v>12032</v>
      </c>
      <c r="D56" s="52">
        <v>6182</v>
      </c>
      <c r="E56" s="53">
        <f t="shared" si="0"/>
        <v>51.37965425531915</v>
      </c>
    </row>
    <row r="57" spans="1:5" ht="15">
      <c r="A57" s="22" t="s">
        <v>57</v>
      </c>
      <c r="B57" s="23" t="s">
        <v>30</v>
      </c>
      <c r="C57" s="48">
        <v>0</v>
      </c>
      <c r="D57" s="51">
        <v>0</v>
      </c>
      <c r="E57" s="53" t="e">
        <f t="shared" si="0"/>
        <v>#DIV/0!</v>
      </c>
    </row>
    <row r="58" spans="1:5" ht="15.75">
      <c r="A58" s="22" t="s">
        <v>58</v>
      </c>
      <c r="B58" s="23" t="s">
        <v>31</v>
      </c>
      <c r="C58" s="48">
        <v>2475</v>
      </c>
      <c r="D58" s="52">
        <v>2475</v>
      </c>
      <c r="E58" s="53">
        <f t="shared" si="0"/>
        <v>100</v>
      </c>
    </row>
    <row r="59" spans="1:5" ht="15.75">
      <c r="A59" s="22" t="s">
        <v>59</v>
      </c>
      <c r="B59" s="23" t="s">
        <v>32</v>
      </c>
      <c r="C59" s="47">
        <f>15000+18628</f>
        <v>33628</v>
      </c>
      <c r="D59" s="52">
        <v>19296</v>
      </c>
      <c r="E59" s="53">
        <f t="shared" si="0"/>
        <v>57.38075413346021</v>
      </c>
    </row>
    <row r="60" spans="1:5" ht="15.75">
      <c r="A60" s="22" t="s">
        <v>60</v>
      </c>
      <c r="B60" s="23" t="s">
        <v>33</v>
      </c>
      <c r="C60" s="47">
        <f>11000+249+6187</f>
        <v>17436</v>
      </c>
      <c r="D60" s="52">
        <v>12567</v>
      </c>
      <c r="E60" s="53">
        <f t="shared" si="0"/>
        <v>72.07501720578115</v>
      </c>
    </row>
    <row r="61" spans="1:5" ht="15.75">
      <c r="A61" s="22" t="s">
        <v>61</v>
      </c>
      <c r="B61" s="23" t="s">
        <v>34</v>
      </c>
      <c r="C61" s="47">
        <v>10000</v>
      </c>
      <c r="D61" s="52">
        <v>6783</v>
      </c>
      <c r="E61" s="53">
        <f t="shared" si="0"/>
        <v>67.83</v>
      </c>
    </row>
    <row r="62" spans="1:5" ht="15.75">
      <c r="A62" s="22" t="s">
        <v>104</v>
      </c>
      <c r="B62" s="23" t="s">
        <v>35</v>
      </c>
      <c r="C62" s="47">
        <f>16000+186+182+945+1344+750</f>
        <v>19407</v>
      </c>
      <c r="D62" s="52">
        <v>8559</v>
      </c>
      <c r="E62" s="53">
        <f t="shared" si="0"/>
        <v>44.102643376101405</v>
      </c>
    </row>
    <row r="63" spans="1:5" ht="15.75">
      <c r="A63" s="22" t="s">
        <v>62</v>
      </c>
      <c r="B63" s="23" t="s">
        <v>36</v>
      </c>
      <c r="C63" s="47">
        <v>28000</v>
      </c>
      <c r="D63" s="52">
        <v>20309</v>
      </c>
      <c r="E63" s="53">
        <f t="shared" si="0"/>
        <v>72.53214285714286</v>
      </c>
    </row>
    <row r="64" spans="1:5" ht="15.75">
      <c r="A64" s="22" t="s">
        <v>63</v>
      </c>
      <c r="B64" s="23" t="s">
        <v>37</v>
      </c>
      <c r="C64" s="47">
        <v>0</v>
      </c>
      <c r="D64" s="52">
        <v>0</v>
      </c>
      <c r="E64" s="53" t="e">
        <f t="shared" si="0"/>
        <v>#DIV/0!</v>
      </c>
    </row>
    <row r="65" spans="1:5" ht="15.75">
      <c r="A65" s="22" t="s">
        <v>64</v>
      </c>
      <c r="B65" s="23" t="s">
        <v>38</v>
      </c>
      <c r="C65" s="47">
        <v>2500</v>
      </c>
      <c r="D65" s="52">
        <v>282</v>
      </c>
      <c r="E65" s="53">
        <f t="shared" si="0"/>
        <v>11.28</v>
      </c>
    </row>
    <row r="66" spans="1:5" ht="15">
      <c r="A66" s="22" t="s">
        <v>65</v>
      </c>
      <c r="B66" s="23" t="s">
        <v>39</v>
      </c>
      <c r="C66" s="48">
        <v>0</v>
      </c>
      <c r="D66" s="51">
        <v>0</v>
      </c>
      <c r="E66" s="53" t="e">
        <f t="shared" si="0"/>
        <v>#DIV/0!</v>
      </c>
    </row>
    <row r="67" spans="1:5" ht="15.75">
      <c r="A67" s="22" t="s">
        <v>66</v>
      </c>
      <c r="B67" s="23" t="s">
        <v>40</v>
      </c>
      <c r="C67" s="47">
        <v>1000</v>
      </c>
      <c r="D67" s="52">
        <v>707</v>
      </c>
      <c r="E67" s="53">
        <f t="shared" si="0"/>
        <v>70.7</v>
      </c>
    </row>
    <row r="68" spans="1:5" ht="15">
      <c r="A68" s="22" t="s">
        <v>67</v>
      </c>
      <c r="B68" s="23" t="s">
        <v>41</v>
      </c>
      <c r="C68" s="48">
        <v>0</v>
      </c>
      <c r="D68" s="51">
        <v>0</v>
      </c>
      <c r="E68" s="53" t="e">
        <f t="shared" si="0"/>
        <v>#DIV/0!</v>
      </c>
    </row>
    <row r="69" spans="1:5" ht="15">
      <c r="A69" s="22" t="s">
        <v>68</v>
      </c>
      <c r="B69" s="23" t="s">
        <v>44</v>
      </c>
      <c r="C69" s="48">
        <v>0</v>
      </c>
      <c r="D69" s="51">
        <v>0</v>
      </c>
      <c r="E69" s="53" t="e">
        <f t="shared" si="0"/>
        <v>#DIV/0!</v>
      </c>
    </row>
    <row r="70" spans="1:5" ht="15">
      <c r="A70" s="22" t="s">
        <v>69</v>
      </c>
      <c r="B70" s="23" t="s">
        <v>42</v>
      </c>
      <c r="C70" s="48">
        <v>0</v>
      </c>
      <c r="D70" s="51">
        <v>0</v>
      </c>
      <c r="E70" s="53" t="e">
        <f t="shared" si="0"/>
        <v>#DIV/0!</v>
      </c>
    </row>
    <row r="71" spans="1:5" ht="15">
      <c r="A71" s="22" t="s">
        <v>101</v>
      </c>
      <c r="B71" s="23" t="s">
        <v>100</v>
      </c>
      <c r="C71" s="48">
        <v>3000</v>
      </c>
      <c r="D71" s="51">
        <v>2184</v>
      </c>
      <c r="E71" s="53">
        <f t="shared" si="0"/>
        <v>72.8</v>
      </c>
    </row>
    <row r="72" spans="1:5" ht="15">
      <c r="A72" s="22" t="s">
        <v>70</v>
      </c>
      <c r="B72" s="32" t="s">
        <v>43</v>
      </c>
      <c r="C72" s="48">
        <v>600</v>
      </c>
      <c r="D72" s="51">
        <v>60</v>
      </c>
      <c r="E72" s="53">
        <f t="shared" si="0"/>
        <v>10</v>
      </c>
    </row>
    <row r="73" spans="1:5" ht="14.25">
      <c r="A73" s="36" t="s">
        <v>82</v>
      </c>
      <c r="B73" s="46" t="s">
        <v>91</v>
      </c>
      <c r="C73" s="50">
        <v>744</v>
      </c>
      <c r="D73" s="51">
        <v>744</v>
      </c>
      <c r="E73" s="53">
        <f t="shared" si="0"/>
        <v>100</v>
      </c>
    </row>
    <row r="74" spans="1:5" ht="14.25">
      <c r="A74" s="36" t="s">
        <v>97</v>
      </c>
      <c r="B74" s="33" t="s">
        <v>75</v>
      </c>
      <c r="C74" s="50">
        <v>0</v>
      </c>
      <c r="D74" s="51">
        <v>0</v>
      </c>
      <c r="E74" s="53" t="e">
        <f t="shared" si="0"/>
        <v>#DIV/0!</v>
      </c>
    </row>
    <row r="75" spans="1:5" ht="14.25">
      <c r="A75" s="36" t="s">
        <v>74</v>
      </c>
      <c r="B75" s="34">
        <v>5200</v>
      </c>
      <c r="C75" s="50">
        <v>0</v>
      </c>
      <c r="D75" s="51">
        <v>0</v>
      </c>
      <c r="E75" s="53" t="e">
        <f t="shared" si="0"/>
        <v>#DIV/0!</v>
      </c>
    </row>
    <row r="76" spans="1:5" ht="14.25">
      <c r="A76" s="37" t="s">
        <v>85</v>
      </c>
      <c r="B76" s="35" t="s">
        <v>86</v>
      </c>
      <c r="C76" s="48">
        <v>5336</v>
      </c>
      <c r="D76" s="51">
        <v>5336</v>
      </c>
      <c r="E76" s="53">
        <f t="shared" si="0"/>
        <v>100</v>
      </c>
    </row>
    <row r="77" spans="1:5" ht="14.25">
      <c r="A77" s="37" t="s">
        <v>107</v>
      </c>
      <c r="B77" s="35" t="s">
        <v>108</v>
      </c>
      <c r="C77" s="48">
        <v>1680</v>
      </c>
      <c r="D77" s="51">
        <v>1680</v>
      </c>
      <c r="E77" s="53">
        <f t="shared" si="0"/>
        <v>100</v>
      </c>
    </row>
    <row r="78" spans="1:6" ht="15.75">
      <c r="A78" s="28" t="s">
        <v>71</v>
      </c>
      <c r="B78" s="28"/>
      <c r="C78" s="49">
        <f>SUM(C40+C44+C50+C55)</f>
        <v>978294</v>
      </c>
      <c r="D78" s="49">
        <f>D40+D44+D50+D55</f>
        <v>896541</v>
      </c>
      <c r="E78" s="53">
        <f t="shared" si="0"/>
        <v>91.64330967991218</v>
      </c>
      <c r="F78">
        <v>0</v>
      </c>
    </row>
    <row r="79" spans="1:4" ht="15.75">
      <c r="A79" s="38"/>
      <c r="B79" s="38"/>
      <c r="C79" s="39"/>
      <c r="D79" s="39"/>
    </row>
    <row r="80" ht="12.75">
      <c r="A80" s="60" t="s">
        <v>79</v>
      </c>
    </row>
    <row r="81" spans="1:4" ht="18.75">
      <c r="A81" s="62" t="s">
        <v>79</v>
      </c>
      <c r="B81" s="62"/>
      <c r="C81" s="62"/>
      <c r="D81" s="62"/>
    </row>
    <row r="82" spans="1:2" ht="18.75">
      <c r="A82" s="54" t="s">
        <v>79</v>
      </c>
      <c r="B82" s="1" t="s">
        <v>88</v>
      </c>
    </row>
    <row r="83" spans="1:3" ht="18.75">
      <c r="A83" s="1"/>
      <c r="B83" s="1"/>
      <c r="C83" t="s">
        <v>79</v>
      </c>
    </row>
    <row r="84" ht="18" customHeight="1">
      <c r="A84" s="16" t="s">
        <v>45</v>
      </c>
    </row>
    <row r="85" ht="15.75">
      <c r="A85" s="16" t="s">
        <v>80</v>
      </c>
    </row>
    <row r="86" spans="1:2" ht="16.5" customHeight="1">
      <c r="A86" s="16" t="s">
        <v>8</v>
      </c>
      <c r="B86" s="2"/>
    </row>
    <row r="87" ht="12.75">
      <c r="A87" t="s">
        <v>83</v>
      </c>
    </row>
    <row r="91" spans="1:4" ht="27.75">
      <c r="A91" s="17"/>
      <c r="B91" s="5"/>
      <c r="C91" s="6"/>
      <c r="D91" s="6"/>
    </row>
    <row r="92" spans="1:4" ht="12.75">
      <c r="A92" s="6"/>
      <c r="B92" s="6"/>
      <c r="C92" s="6"/>
      <c r="D92" s="6"/>
    </row>
    <row r="93" spans="1:4" ht="18.75">
      <c r="A93" s="67"/>
      <c r="B93" s="67"/>
      <c r="C93" s="67"/>
      <c r="D93" s="67"/>
    </row>
    <row r="94" spans="1:5" ht="18.75">
      <c r="A94" s="67"/>
      <c r="B94" s="67"/>
      <c r="C94" s="67"/>
      <c r="D94" s="67"/>
      <c r="E94" s="67"/>
    </row>
    <row r="95" spans="1:4" ht="12.75">
      <c r="A95" s="6"/>
      <c r="B95" s="6"/>
      <c r="C95" s="6"/>
      <c r="D95" s="6"/>
    </row>
    <row r="96" spans="1:5" ht="15.75">
      <c r="A96" s="68"/>
      <c r="B96" s="65"/>
      <c r="C96" s="31"/>
      <c r="D96" s="31"/>
      <c r="E96" s="31"/>
    </row>
    <row r="97" spans="1:4" ht="12.75">
      <c r="A97" s="6"/>
      <c r="B97" s="6"/>
      <c r="C97" s="6"/>
      <c r="D97" s="6"/>
    </row>
    <row r="98" spans="1:4" ht="15.75">
      <c r="A98" s="7"/>
      <c r="B98" s="7"/>
      <c r="C98" s="6"/>
      <c r="D98" s="6"/>
    </row>
    <row r="99" spans="1:4" ht="12.75">
      <c r="A99" s="8"/>
      <c r="B99" s="8"/>
      <c r="C99" s="6"/>
      <c r="D99" s="6"/>
    </row>
    <row r="100" spans="1:4" ht="12.75">
      <c r="A100" s="8"/>
      <c r="B100" s="8"/>
      <c r="C100" s="6"/>
      <c r="D100" s="6"/>
    </row>
    <row r="101" spans="1:4" ht="12.75">
      <c r="A101" s="6"/>
      <c r="B101" s="6"/>
      <c r="C101" s="6"/>
      <c r="D101" s="6"/>
    </row>
    <row r="102" spans="1:4" ht="15.75">
      <c r="A102" s="14"/>
      <c r="B102" s="9"/>
      <c r="C102" s="6"/>
      <c r="D102" s="6"/>
    </row>
    <row r="103" spans="1:4" ht="12.75">
      <c r="A103" s="6"/>
      <c r="B103" s="6"/>
      <c r="C103" s="6"/>
      <c r="D103" s="6"/>
    </row>
    <row r="104" spans="1:4" ht="15.75">
      <c r="A104" s="63"/>
      <c r="B104" s="63"/>
      <c r="C104" s="6"/>
      <c r="D104" s="6"/>
    </row>
    <row r="105" spans="1:4" ht="12.75">
      <c r="A105" s="6"/>
      <c r="B105" s="6"/>
      <c r="C105" s="6"/>
      <c r="D105" s="6"/>
    </row>
    <row r="106" spans="1:4" ht="15.75">
      <c r="A106" s="7"/>
      <c r="B106" s="7"/>
      <c r="C106" s="6"/>
      <c r="D106" s="6"/>
    </row>
    <row r="107" spans="1:4" ht="15.75">
      <c r="A107" s="40"/>
      <c r="B107" s="7"/>
      <c r="C107" s="6"/>
      <c r="D107" s="6"/>
    </row>
    <row r="108" spans="1:4" ht="15.75">
      <c r="A108" s="11"/>
      <c r="B108" s="11"/>
      <c r="C108" s="6"/>
      <c r="D108" s="6"/>
    </row>
    <row r="109" spans="1:4" ht="15.75">
      <c r="A109" s="11"/>
      <c r="B109" s="11"/>
      <c r="C109" s="6"/>
      <c r="D109" s="6"/>
    </row>
    <row r="110" spans="1:4" ht="15.75">
      <c r="A110" s="10"/>
      <c r="B110" s="10"/>
      <c r="C110" s="6"/>
      <c r="D110" s="6"/>
    </row>
    <row r="111" spans="1:4" ht="15.75">
      <c r="A111" s="11"/>
      <c r="B111" s="11"/>
      <c r="C111" s="6"/>
      <c r="D111" s="6"/>
    </row>
    <row r="112" spans="1:4" ht="15.75">
      <c r="A112" s="7"/>
      <c r="B112" s="7"/>
      <c r="C112" s="6"/>
      <c r="D112" s="8"/>
    </row>
    <row r="113" spans="1:4" ht="15.75">
      <c r="A113" s="40"/>
      <c r="B113" s="7"/>
      <c r="C113" s="6"/>
      <c r="D113" s="6"/>
    </row>
    <row r="114" spans="1:4" ht="15.75">
      <c r="A114" s="7"/>
      <c r="B114" s="7"/>
      <c r="C114" s="6"/>
      <c r="D114" s="6"/>
    </row>
    <row r="115" spans="1:4" ht="12.75">
      <c r="A115" s="6"/>
      <c r="B115" s="6"/>
      <c r="C115" s="6"/>
      <c r="D115" s="6"/>
    </row>
    <row r="116" spans="1:4" ht="12.75">
      <c r="A116" s="6"/>
      <c r="B116" s="6"/>
      <c r="C116" s="6"/>
      <c r="D116" s="6"/>
    </row>
    <row r="117" spans="1:4" ht="15.75">
      <c r="A117" s="14"/>
      <c r="B117" s="14"/>
      <c r="C117" s="6"/>
      <c r="D117" s="6"/>
    </row>
    <row r="118" spans="1:4" ht="12.75">
      <c r="A118" s="6"/>
      <c r="B118" s="6"/>
      <c r="C118" s="6"/>
      <c r="D118" s="6"/>
    </row>
    <row r="119" spans="1:4" ht="15.75">
      <c r="A119" s="7"/>
      <c r="B119" s="7"/>
      <c r="C119" s="6"/>
      <c r="D119" s="6"/>
    </row>
    <row r="120" spans="1:4" ht="15.75">
      <c r="A120" s="7"/>
      <c r="B120" s="7"/>
      <c r="C120" s="6"/>
      <c r="D120" s="6"/>
    </row>
    <row r="121" spans="1:5" ht="15.75">
      <c r="A121" s="13"/>
      <c r="B121" s="13"/>
      <c r="C121" s="8"/>
      <c r="D121" s="8"/>
      <c r="E121" s="8"/>
    </row>
    <row r="122" spans="1:4" ht="12.75">
      <c r="A122" s="6"/>
      <c r="B122" s="6"/>
      <c r="C122" s="6"/>
      <c r="D122" s="6"/>
    </row>
    <row r="123" spans="1:4" ht="15.75">
      <c r="A123" s="14"/>
      <c r="B123" s="6"/>
      <c r="C123" s="6"/>
      <c r="D123" s="6"/>
    </row>
    <row r="124" spans="1:4" ht="12.75">
      <c r="A124" s="6"/>
      <c r="B124" s="6"/>
      <c r="C124" s="6"/>
      <c r="D124" s="6"/>
    </row>
    <row r="125" spans="1:4" ht="18.75">
      <c r="A125" s="1"/>
      <c r="B125" s="1"/>
      <c r="C125" s="1"/>
      <c r="D125" s="1"/>
    </row>
    <row r="126" spans="1:4" ht="12.75">
      <c r="A126" s="6"/>
      <c r="B126" s="6"/>
      <c r="C126" s="6"/>
      <c r="D126" s="6"/>
    </row>
    <row r="127" spans="1:4" ht="12.75">
      <c r="A127" s="6"/>
      <c r="B127" s="6"/>
      <c r="C127" s="6"/>
      <c r="D127" s="6"/>
    </row>
    <row r="128" spans="1:4" ht="18.75">
      <c r="A128" s="62"/>
      <c r="B128" s="62"/>
      <c r="C128" s="62"/>
      <c r="D128" s="62"/>
    </row>
    <row r="129" spans="1:2" ht="18.75">
      <c r="A129" s="1"/>
      <c r="B129" s="1"/>
    </row>
    <row r="130" spans="1:2" ht="18.75">
      <c r="A130" s="1"/>
      <c r="B130" s="1"/>
    </row>
    <row r="131" ht="15.75">
      <c r="A131" s="16"/>
    </row>
    <row r="132" ht="15.75">
      <c r="A132" s="16"/>
    </row>
    <row r="133" spans="1:2" ht="18.75">
      <c r="A133" s="16"/>
      <c r="B133" s="2"/>
    </row>
  </sheetData>
  <sheetProtection/>
  <mergeCells count="9">
    <mergeCell ref="A81:D81"/>
    <mergeCell ref="A14:B14"/>
    <mergeCell ref="A6:B6"/>
    <mergeCell ref="A36:D36"/>
    <mergeCell ref="A128:D128"/>
    <mergeCell ref="A93:D93"/>
    <mergeCell ref="A94:E94"/>
    <mergeCell ref="A96:B96"/>
    <mergeCell ref="A104:B104"/>
  </mergeCells>
  <printOptions/>
  <pageMargins left="0.1968503937007874" right="0.75" top="0.5905511811023623" bottom="0.393700787401574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win1</cp:lastModifiedBy>
  <cp:lastPrinted>2017-03-13T09:42:42Z</cp:lastPrinted>
  <dcterms:created xsi:type="dcterms:W3CDTF">2012-03-06T12:05:04Z</dcterms:created>
  <dcterms:modified xsi:type="dcterms:W3CDTF">2021-01-25T09:23:19Z</dcterms:modified>
  <cp:category/>
  <cp:version/>
  <cp:contentType/>
  <cp:contentStatus/>
</cp:coreProperties>
</file>